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<sst xmlns="http://schemas.openxmlformats.org/spreadsheetml/2006/main" count="60" uniqueCount="60">
  <si>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Prognoza kwoty długu i spłat na rok 2007 i lata następne</t>
  </si>
  <si>
    <t>w złotych</t>
  </si>
  <si>
    <t>Lp.</t>
  </si>
  <si>
    <t>Wyszczególnienie</t>
  </si>
  <si>
    <t>Kwota długu na dzień 31.12.2006</t>
  </si>
  <si>
    <t xml:space="preserve">                                                                                          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</si>
  <si>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</si>
  <si>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</si>
  <si>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</si>
  <si>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</si>
  <si>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</si>
  <si>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</si>
  <si>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</si>
  <si>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</si>
  <si>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</si>
  <si>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</si>
  <si>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</si>
  <si>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</si>
  <si>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</si>
  <si>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</si>
  <si>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</si>
  <si>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</si>
  <si>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</si>
  <si>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</si>
  <si>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</si>
  <si>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</si>
  <si>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</si>
  <si>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</si>
  <si>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</si>
  <si>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</si>
  <si>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</si>
  <si>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</si>
  <si>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</si>
  <si>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</si>
  <si>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</si>
  <si>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>kredytów i pożyczek</t>
  </si>
  <si>
    <t>2.1.2</t>
  </si>
  <si>
    <t>wykup papierów wartościowych</t>
  </si>
  <si>
    <t>2.1.3</t>
  </si>
  <si>
    <t>udzielonych poręczeń</t>
  </si>
  <si>
    <t>2.2</t>
  </si>
  <si>
    <t>Spłata rat kapitałowych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</si>
  <si>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</si>
  <si>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</si>
  <si>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</si>
  <si>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</si>
  <si>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</si>
  <si>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</si>
  <si>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</si>
  <si>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</si>
  <si>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</si>
  <si>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</si>
  <si>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</si>
  <si>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(1-2.1.1-2.1.2-2.2):3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</si>
  <si>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</si>
  <si>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(1.1+1.2-2.1.1-2.1.2):3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</si>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</sst>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 ;\-#,##0.00\ "/>
    <numFmt numFmtId="166" formatCode="0%"/>
    <numFmt numFmtId="167" formatCode="0.00%"/>
  </numFmts>
  <fonts count="6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 vertical="top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 vertical="top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left" wrapText="1" indent="8"/>
    </xf>
    <xf numFmtId="165" fontId="4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left" wrapText="1" indent="1"/>
    </xf>
    <xf numFmtId="165" fontId="0" fillId="0" borderId="1" xfId="0" applyNumberFormat="1" applyFont="1" applyBorder="1" applyAlignment="1">
      <alignment horizontal="center" vertical="top" wrapText="1"/>
    </xf>
    <xf numFmtId="167" fontId="0" fillId="0" borderId="1" xfId="19" applyNumberFormat="1" applyFont="1" applyFill="1" applyBorder="1" applyAlignment="1" applyProtection="1">
      <alignment horizontal="center" vertical="top" wrapText="1"/>
      <protection/>
    </xf>
    <xf numFmtId="167" fontId="0" fillId="0" borderId="1" xfId="19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0" zoomScaleNormal="70" workbookViewId="0" topLeftCell="A1">
      <selection activeCell="C25" sqref="C25"/>
    </sheetView>
  </sheetViews>
  <sheetFormatPr defaultColWidth="12.57421875" defaultRowHeight="12.75"/>
  <cols>
    <col min="1" max="1" width="11.57421875" style="0" customWidth="1"/>
    <col min="2" max="2" width="61.421875" style="0" customWidth="1"/>
    <col min="3" max="3" width="20.57421875" style="0" customWidth="1"/>
    <col min="4" max="4" width="11.57421875" style="0" customWidth="1"/>
    <col min="5" max="5" width="14.140625" style="0" customWidth="1"/>
    <col min="6" max="6" width="14.00390625" style="0" customWidth="1"/>
    <col min="7" max="16384" width="11.5742187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">
      <c r="I2" s="2" t="s">
        <v>1</v>
      </c>
    </row>
    <row r="3" spans="1:14" ht="12" customHeight="1">
      <c r="A3" s="3" t="s">
        <v>2</v>
      </c>
      <c r="B3" s="3" t="s">
        <v>3</v>
      </c>
      <c r="C3" s="3" t="s">
        <v>4</v>
      </c>
      <c r="D3" s="4" t="s">
        <v>5</v>
      </c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12">
      <c r="A4" s="3"/>
      <c r="B4" s="3"/>
      <c r="C4" s="3"/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6">
        <v>2012</v>
      </c>
      <c r="J4" s="3">
        <v>2013</v>
      </c>
      <c r="K4" s="7">
        <v>2014</v>
      </c>
      <c r="L4" s="3">
        <v>2015</v>
      </c>
      <c r="M4" s="7">
        <v>2016</v>
      </c>
      <c r="N4" s="3">
        <v>2017</v>
      </c>
    </row>
    <row r="5" spans="1:14" ht="1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9">
        <v>9</v>
      </c>
      <c r="J5" s="10">
        <v>10</v>
      </c>
      <c r="K5" s="11">
        <v>11</v>
      </c>
      <c r="L5" s="10">
        <v>12</v>
      </c>
      <c r="M5" s="11">
        <v>13</v>
      </c>
      <c r="N5" s="10">
        <v>14</v>
      </c>
    </row>
    <row r="6" spans="1:14" ht="12">
      <c r="A6" s="12" t="s">
        <v>6</v>
      </c>
      <c r="B6" s="13" t="s">
        <v>7</v>
      </c>
      <c r="C6" s="14">
        <v>3889536.76</v>
      </c>
      <c r="D6" s="14">
        <v>5842133.34</v>
      </c>
      <c r="E6" s="14">
        <v>4464644.76</v>
      </c>
      <c r="F6" s="14">
        <v>3481317.64</v>
      </c>
      <c r="G6" s="14">
        <v>2896092</v>
      </c>
      <c r="H6" s="14">
        <v>2382306.28</v>
      </c>
      <c r="I6" s="14">
        <v>2009738</v>
      </c>
      <c r="J6" s="14">
        <v>1526761</v>
      </c>
      <c r="K6" s="14">
        <v>1096148</v>
      </c>
      <c r="L6" s="14">
        <v>665535</v>
      </c>
      <c r="M6" s="14">
        <v>390922</v>
      </c>
      <c r="N6" s="14">
        <v>169077</v>
      </c>
    </row>
    <row r="7" spans="1:14" ht="12">
      <c r="A7" s="15" t="s">
        <v>8</v>
      </c>
      <c r="B7" s="16" t="s">
        <v>9</v>
      </c>
      <c r="C7" s="17">
        <v>3889536.76</v>
      </c>
      <c r="D7" s="17">
        <f aca="true" t="shared" si="0" ref="D7:N7">D8+D9</f>
        <v>3889536.76</v>
      </c>
      <c r="E7" s="17">
        <f t="shared" si="0"/>
        <v>4464644.76</v>
      </c>
      <c r="F7" s="17">
        <f t="shared" si="0"/>
        <v>3481317.64</v>
      </c>
      <c r="G7" s="17">
        <f t="shared" si="0"/>
        <v>2896092</v>
      </c>
      <c r="H7" s="17">
        <f t="shared" si="0"/>
        <v>2382306.28</v>
      </c>
      <c r="I7" s="17">
        <f t="shared" si="0"/>
        <v>2009738</v>
      </c>
      <c r="J7" s="17">
        <f t="shared" si="0"/>
        <v>1526761</v>
      </c>
      <c r="K7" s="17">
        <f t="shared" si="0"/>
        <v>1096148</v>
      </c>
      <c r="L7" s="17">
        <f t="shared" si="0"/>
        <v>665535</v>
      </c>
      <c r="M7" s="17">
        <f t="shared" si="0"/>
        <v>390922</v>
      </c>
      <c r="N7" s="17">
        <f t="shared" si="0"/>
        <v>169077</v>
      </c>
    </row>
    <row r="8" spans="1:14" ht="12">
      <c r="A8" s="18" t="s">
        <v>10</v>
      </c>
      <c r="B8" s="19" t="s">
        <v>11</v>
      </c>
      <c r="C8" s="20">
        <v>1540047.7</v>
      </c>
      <c r="D8" s="20">
        <v>1540047.7</v>
      </c>
      <c r="E8" s="20">
        <v>926769</v>
      </c>
      <c r="F8" s="20">
        <v>598090</v>
      </c>
      <c r="G8" s="20">
        <v>330680</v>
      </c>
      <c r="H8" s="20">
        <v>110608</v>
      </c>
      <c r="I8" s="20">
        <v>52364</v>
      </c>
      <c r="J8" s="20"/>
      <c r="K8" s="20"/>
      <c r="L8" s="20"/>
      <c r="M8" s="20"/>
      <c r="N8" s="17"/>
    </row>
    <row r="9" spans="1:14" ht="12">
      <c r="A9" s="18" t="s">
        <v>12</v>
      </c>
      <c r="B9" s="19" t="s">
        <v>13</v>
      </c>
      <c r="C9" s="20">
        <v>2349489.06</v>
      </c>
      <c r="D9" s="20">
        <v>2349489.06</v>
      </c>
      <c r="E9" s="20">
        <v>3537875.76</v>
      </c>
      <c r="F9" s="20">
        <v>2883227.64</v>
      </c>
      <c r="G9" s="20">
        <v>2565412</v>
      </c>
      <c r="H9" s="20">
        <v>2271698.28</v>
      </c>
      <c r="I9" s="20">
        <v>1957374</v>
      </c>
      <c r="J9" s="20">
        <v>1526761</v>
      </c>
      <c r="K9" s="20">
        <v>1096148</v>
      </c>
      <c r="L9" s="20">
        <v>665535</v>
      </c>
      <c r="M9" s="20">
        <v>390922</v>
      </c>
      <c r="N9" s="20">
        <v>169077</v>
      </c>
    </row>
    <row r="10" spans="1:14" ht="12">
      <c r="A10" s="18" t="s">
        <v>14</v>
      </c>
      <c r="B10" s="21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">
      <c r="A11" s="15" t="s">
        <v>16</v>
      </c>
      <c r="B11" s="16" t="s">
        <v>17</v>
      </c>
      <c r="C11" s="17"/>
      <c r="D11" s="17">
        <v>1952596.58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">
      <c r="A12" s="18" t="s">
        <v>18</v>
      </c>
      <c r="B12" s="21" t="s">
        <v>19</v>
      </c>
      <c r="C12" s="20"/>
      <c r="D12" s="20">
        <v>261821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2">
      <c r="A13" s="18" t="s">
        <v>20</v>
      </c>
      <c r="B13" s="21" t="s">
        <v>21</v>
      </c>
      <c r="C13" s="20"/>
      <c r="D13" s="20">
        <v>1690775.58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">
      <c r="A14" s="18"/>
      <c r="B14" s="22" t="s">
        <v>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2">
      <c r="A15" s="18" t="s">
        <v>23</v>
      </c>
      <c r="B15" s="21" t="s">
        <v>24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">
      <c r="A16" s="15" t="s">
        <v>25</v>
      </c>
      <c r="B16" s="16" t="s">
        <v>26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2">
      <c r="A17" s="18" t="s">
        <v>27</v>
      </c>
      <c r="B17" s="19" t="s">
        <v>28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2">
      <c r="A18" s="18" t="s">
        <v>29</v>
      </c>
      <c r="B18" s="19" t="s">
        <v>30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">
      <c r="A19" s="12">
        <v>2</v>
      </c>
      <c r="B19" s="13" t="s">
        <v>31</v>
      </c>
      <c r="C19" s="25"/>
      <c r="D19" s="26">
        <f>D21+D24+D25</f>
        <v>1524488.58</v>
      </c>
      <c r="E19" s="26">
        <f aca="true" t="shared" si="1" ref="E19:N19">E21+E24+E25</f>
        <v>1097327.12</v>
      </c>
      <c r="F19" s="26">
        <f t="shared" si="1"/>
        <v>675225.64</v>
      </c>
      <c r="G19" s="26">
        <f t="shared" si="1"/>
        <v>590785.72</v>
      </c>
      <c r="H19" s="26">
        <f t="shared" si="1"/>
        <v>436568.28</v>
      </c>
      <c r="I19" s="26">
        <f t="shared" si="1"/>
        <v>537977</v>
      </c>
      <c r="J19" s="26">
        <f t="shared" si="1"/>
        <v>472613</v>
      </c>
      <c r="K19" s="26">
        <f t="shared" si="1"/>
        <v>461613</v>
      </c>
      <c r="L19" s="26">
        <f t="shared" si="1"/>
        <v>293613</v>
      </c>
      <c r="M19" s="26">
        <f t="shared" si="1"/>
        <v>230845</v>
      </c>
      <c r="N19" s="26">
        <f t="shared" si="1"/>
        <v>173577</v>
      </c>
    </row>
    <row r="20" spans="1:14" ht="12">
      <c r="A20" s="12" t="s">
        <v>32</v>
      </c>
      <c r="B20" s="13" t="s">
        <v>33</v>
      </c>
      <c r="C20" s="27"/>
      <c r="D20" s="14">
        <v>1377488.58</v>
      </c>
      <c r="E20" s="28">
        <v>983327.12</v>
      </c>
      <c r="F20" s="28">
        <v>585225.64</v>
      </c>
      <c r="G20" s="28">
        <v>513785.72</v>
      </c>
      <c r="H20" s="28">
        <v>372568.28</v>
      </c>
      <c r="I20" s="28">
        <v>482977</v>
      </c>
      <c r="J20" s="28">
        <v>430613</v>
      </c>
      <c r="K20" s="28">
        <v>430613</v>
      </c>
      <c r="L20" s="28">
        <v>274613</v>
      </c>
      <c r="M20" s="28">
        <v>221845</v>
      </c>
      <c r="N20" s="28">
        <v>169077</v>
      </c>
    </row>
    <row r="21" spans="1:14" ht="12">
      <c r="A21" s="29" t="s">
        <v>34</v>
      </c>
      <c r="B21" s="21" t="s">
        <v>35</v>
      </c>
      <c r="C21" s="30"/>
      <c r="D21" s="14">
        <v>1377488.58</v>
      </c>
      <c r="E21" s="28">
        <v>983327.12</v>
      </c>
      <c r="F21" s="28">
        <v>585225.64</v>
      </c>
      <c r="G21" s="28">
        <v>513785.72</v>
      </c>
      <c r="H21" s="28">
        <v>372568.28</v>
      </c>
      <c r="I21" s="28">
        <v>482977</v>
      </c>
      <c r="J21" s="28">
        <v>430613</v>
      </c>
      <c r="K21" s="28">
        <v>430613</v>
      </c>
      <c r="L21" s="28">
        <v>274613</v>
      </c>
      <c r="M21" s="28">
        <v>221845</v>
      </c>
      <c r="N21" s="28">
        <v>169077</v>
      </c>
    </row>
    <row r="22" spans="1:14" ht="12">
      <c r="A22" s="29" t="s">
        <v>36</v>
      </c>
      <c r="B22" s="21" t="s">
        <v>37</v>
      </c>
      <c r="C22" s="3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">
      <c r="A23" s="29" t="s">
        <v>38</v>
      </c>
      <c r="B23" s="21" t="s">
        <v>39</v>
      </c>
      <c r="C23" s="31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">
      <c r="A24" s="12" t="s">
        <v>40</v>
      </c>
      <c r="B24" s="16" t="s">
        <v>41</v>
      </c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2">
      <c r="A25" s="15" t="s">
        <v>42</v>
      </c>
      <c r="B25" s="16" t="s">
        <v>43</v>
      </c>
      <c r="C25" s="34"/>
      <c r="D25" s="17">
        <v>147000</v>
      </c>
      <c r="E25" s="17">
        <v>114000</v>
      </c>
      <c r="F25" s="17">
        <v>90000</v>
      </c>
      <c r="G25" s="17">
        <v>77000</v>
      </c>
      <c r="H25" s="17">
        <v>64000</v>
      </c>
      <c r="I25" s="31">
        <v>55000</v>
      </c>
      <c r="J25" s="31">
        <v>42000</v>
      </c>
      <c r="K25" s="31">
        <v>31000</v>
      </c>
      <c r="L25" s="31">
        <v>19000</v>
      </c>
      <c r="M25" s="31">
        <v>9000</v>
      </c>
      <c r="N25" s="31">
        <v>4500</v>
      </c>
    </row>
    <row r="26" spans="1:14" ht="21.75">
      <c r="A26" s="12" t="s">
        <v>44</v>
      </c>
      <c r="B26" s="13" t="s">
        <v>45</v>
      </c>
      <c r="C26" s="25"/>
      <c r="D26" s="35">
        <v>18851639</v>
      </c>
      <c r="E26" s="35">
        <v>21000000</v>
      </c>
      <c r="F26" s="35">
        <v>22700000</v>
      </c>
      <c r="G26" s="35">
        <v>23000000</v>
      </c>
      <c r="H26" s="35">
        <v>24000000</v>
      </c>
      <c r="I26" s="35">
        <v>25000000</v>
      </c>
      <c r="J26" s="35">
        <v>26000000</v>
      </c>
      <c r="K26" s="35">
        <v>27000000</v>
      </c>
      <c r="L26" s="35">
        <v>28000000</v>
      </c>
      <c r="M26" s="35">
        <v>29000000</v>
      </c>
      <c r="N26" s="35">
        <v>30000000</v>
      </c>
    </row>
    <row r="27" spans="1:14" ht="21.75">
      <c r="A27" s="12" t="s">
        <v>46</v>
      </c>
      <c r="B27" s="13" t="s">
        <v>47</v>
      </c>
      <c r="C27" s="25"/>
      <c r="D27" s="35">
        <v>19426747</v>
      </c>
      <c r="E27" s="35">
        <v>20000000</v>
      </c>
      <c r="F27" s="35">
        <v>22100000</v>
      </c>
      <c r="G27" s="35">
        <v>22500000</v>
      </c>
      <c r="H27" s="35">
        <v>23500000</v>
      </c>
      <c r="I27" s="35">
        <v>24500000</v>
      </c>
      <c r="J27" s="35">
        <v>25500000</v>
      </c>
      <c r="K27" s="35">
        <v>26500000</v>
      </c>
      <c r="L27" s="35">
        <v>27500000</v>
      </c>
      <c r="M27" s="35">
        <v>28500000</v>
      </c>
      <c r="N27" s="35">
        <v>29500000</v>
      </c>
    </row>
    <row r="28" spans="1:14" ht="12">
      <c r="A28" s="12" t="s">
        <v>48</v>
      </c>
      <c r="B28" s="13" t="s">
        <v>49</v>
      </c>
      <c r="C28" s="25"/>
      <c r="D28" s="36">
        <v>-575108</v>
      </c>
      <c r="E28" s="36">
        <v>1000000</v>
      </c>
      <c r="F28" s="36">
        <v>600000</v>
      </c>
      <c r="G28" s="36">
        <v>500000</v>
      </c>
      <c r="H28" s="36">
        <v>500000</v>
      </c>
      <c r="I28" s="36">
        <v>500000</v>
      </c>
      <c r="J28" s="36">
        <v>500000</v>
      </c>
      <c r="K28" s="36">
        <v>500000</v>
      </c>
      <c r="L28" s="36">
        <v>500000</v>
      </c>
      <c r="M28" s="36">
        <v>500000</v>
      </c>
      <c r="N28" s="36">
        <v>500000</v>
      </c>
    </row>
    <row r="29" spans="1:14" ht="12">
      <c r="A29" s="12" t="s">
        <v>50</v>
      </c>
      <c r="B29" s="13" t="s">
        <v>51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">
      <c r="A30" s="15" t="s">
        <v>52</v>
      </c>
      <c r="B30" s="37" t="s">
        <v>53</v>
      </c>
      <c r="C30" s="38"/>
      <c r="D30" s="39">
        <v>0.2368</v>
      </c>
      <c r="E30" s="39">
        <f aca="true" t="shared" si="2" ref="E30:N30">(E6-E20-E24)/E26</f>
        <v>0.16577703047619047</v>
      </c>
      <c r="F30" s="39">
        <f t="shared" si="2"/>
        <v>0.12758114537444934</v>
      </c>
      <c r="G30" s="39">
        <f t="shared" si="2"/>
        <v>0.10357853391304349</v>
      </c>
      <c r="H30" s="39">
        <f t="shared" si="2"/>
        <v>0.08373908333333333</v>
      </c>
      <c r="I30" s="39">
        <f t="shared" si="2"/>
        <v>0.06107044</v>
      </c>
      <c r="J30" s="39">
        <f t="shared" si="2"/>
        <v>0.042159538461538464</v>
      </c>
      <c r="K30" s="39">
        <f t="shared" si="2"/>
        <v>0.024649444444444446</v>
      </c>
      <c r="L30" s="39">
        <f t="shared" si="2"/>
        <v>0.0139615</v>
      </c>
      <c r="M30" s="39">
        <f t="shared" si="2"/>
        <v>0.005830241379310345</v>
      </c>
      <c r="N30" s="39">
        <f t="shared" si="2"/>
        <v>0</v>
      </c>
    </row>
    <row r="31" spans="1:14" ht="23.25">
      <c r="A31" s="15" t="s">
        <v>54</v>
      </c>
      <c r="B31" s="37" t="s">
        <v>55</v>
      </c>
      <c r="C31" s="38"/>
      <c r="D31" s="40">
        <f aca="true" t="shared" si="3" ref="D31:N31">(D7+D11-D20)/D26</f>
        <v>0.2368305885764097</v>
      </c>
      <c r="E31" s="40">
        <f t="shared" si="3"/>
        <v>0.16577703047619047</v>
      </c>
      <c r="F31" s="40">
        <f t="shared" si="3"/>
        <v>0.12758114537444934</v>
      </c>
      <c r="G31" s="40">
        <f t="shared" si="3"/>
        <v>0.10357853391304349</v>
      </c>
      <c r="H31" s="40">
        <f t="shared" si="3"/>
        <v>0.08373908333333333</v>
      </c>
      <c r="I31" s="40">
        <f t="shared" si="3"/>
        <v>0.06107044</v>
      </c>
      <c r="J31" s="40">
        <f t="shared" si="3"/>
        <v>0.042159538461538464</v>
      </c>
      <c r="K31" s="40">
        <f t="shared" si="3"/>
        <v>0.024649444444444446</v>
      </c>
      <c r="L31" s="40">
        <f t="shared" si="3"/>
        <v>0.0139615</v>
      </c>
      <c r="M31" s="40">
        <f t="shared" si="3"/>
        <v>0.005830241379310345</v>
      </c>
      <c r="N31" s="40">
        <f t="shared" si="3"/>
        <v>0</v>
      </c>
    </row>
    <row r="32" spans="1:14" ht="12">
      <c r="A32" s="15" t="s">
        <v>56</v>
      </c>
      <c r="B32" s="37" t="s">
        <v>57</v>
      </c>
      <c r="C32" s="38"/>
      <c r="D32" s="39">
        <f>D19/D26</f>
        <v>0.0808676943155977</v>
      </c>
      <c r="E32" s="39">
        <f aca="true" t="shared" si="4" ref="E32:N32">E19/E26</f>
        <v>0.05225367238095239</v>
      </c>
      <c r="F32" s="39">
        <f t="shared" si="4"/>
        <v>0.029745622907488986</v>
      </c>
      <c r="G32" s="39">
        <f t="shared" si="4"/>
        <v>0.025686335652173913</v>
      </c>
      <c r="H32" s="39">
        <f t="shared" si="4"/>
        <v>0.018190345</v>
      </c>
      <c r="I32" s="39">
        <f t="shared" si="4"/>
        <v>0.02151908</v>
      </c>
      <c r="J32" s="39">
        <f t="shared" si="4"/>
        <v>0.018177423076923077</v>
      </c>
      <c r="K32" s="39">
        <f t="shared" si="4"/>
        <v>0.017096777777777777</v>
      </c>
      <c r="L32" s="39">
        <f t="shared" si="4"/>
        <v>0.010486178571428572</v>
      </c>
      <c r="M32" s="39">
        <f t="shared" si="4"/>
        <v>0.007960172413793104</v>
      </c>
      <c r="N32" s="39">
        <f t="shared" si="4"/>
        <v>0.0057859</v>
      </c>
    </row>
    <row r="33" spans="1:14" ht="23.25">
      <c r="A33" s="15" t="s">
        <v>58</v>
      </c>
      <c r="B33" s="37" t="s">
        <v>59</v>
      </c>
      <c r="C33" s="38"/>
      <c r="D33" s="40">
        <v>0.0809</v>
      </c>
      <c r="E33" s="40">
        <f aca="true" t="shared" si="5" ref="E33:N33">(E20+E25)/E26</f>
        <v>0.05225367238095239</v>
      </c>
      <c r="F33" s="40">
        <f t="shared" si="5"/>
        <v>0.029745622907488986</v>
      </c>
      <c r="G33" s="40">
        <f t="shared" si="5"/>
        <v>0.025686335652173913</v>
      </c>
      <c r="H33" s="40">
        <v>0.0182</v>
      </c>
      <c r="I33" s="40">
        <f t="shared" si="5"/>
        <v>0.02151908</v>
      </c>
      <c r="J33" s="40">
        <f t="shared" si="5"/>
        <v>0.018177423076923077</v>
      </c>
      <c r="K33" s="40">
        <f t="shared" si="5"/>
        <v>0.017096777777777777</v>
      </c>
      <c r="L33" s="40">
        <f t="shared" si="5"/>
        <v>0.010486178571428572</v>
      </c>
      <c r="M33" s="40">
        <f t="shared" si="5"/>
        <v>0.007960172413793104</v>
      </c>
      <c r="N33" s="40">
        <f t="shared" si="5"/>
        <v>0.0057859</v>
      </c>
    </row>
  </sheetData>
  <mergeCells count="6">
    <mergeCell ref="A1:I1"/>
    <mergeCell ref="A3:A4"/>
    <mergeCell ref="B3:B4"/>
    <mergeCell ref="C3:C4"/>
    <mergeCell ref="D3:I3"/>
    <mergeCell ref="J3:N3"/>
  </mergeCells>
  <printOptions/>
  <pageMargins left="0.39375" right="0.39375" top="0.9923611111111111" bottom="0.39375" header="0.39375" footer="0.5118055555555555"/>
  <pageSetup firstPageNumber="1" useFirstPageNumber="1" horizontalDpi="300" verticalDpi="300" orientation="landscape" paperSize="9" scale="62"/>
  <headerFooter alignWithMargins="0">
    <oddHeader>&amp;R&amp;"Times New Roman,Normal"&amp;12Załącznik nr 13
do uchwały Rady Gminy nr IV/33/2006
z dnia 28 grudnia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386111111111111" bottom="0.7875" header="0.7875" footer="0.5118055555555555"/>
  <pageSetup horizontalDpi="300" verticalDpi="300" orientation="portrait" paperSize="9" scale="91"/>
  <headerFooter alignWithMargins="0">
    <oddHeader>&amp;R&amp;"Times New Roman,Normal"&amp;12Załącznik nr 10
do uchwały Rady Gminy nr IV/33/2006
z dnia 28 grudnia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386111111111111" bottom="0.7875" header="0.7875" footer="0.5118055555555555"/>
  <pageSetup horizontalDpi="300" verticalDpi="300" orientation="portrait" paperSize="9" scale="91"/>
  <headerFooter alignWithMargins="0">
    <oddHeader>&amp;R&amp;"Times New Roman,Normal"&amp;12Załącznik nr 10
do uchwały Rady Gminy nr IV/33/2006
z dnia 28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2010-03-02T15:30:27Z</dcterms:created>
  <cp:category/>
  <cp:version/>
  <cp:contentType/>
  <cp:contentStatus/>
  <cp:revision>1</cp:revision>
</cp:coreProperties>
</file>